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Feuil1" sheetId="1" r:id="rId1"/>
    <sheet name="Feuil2" sheetId="2" r:id="rId2"/>
    <sheet name="Feuil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E21" i="1"/>
  <c r="F21" i="1"/>
  <c r="J21" i="1"/>
  <c r="K21" i="1"/>
  <c r="M19" i="1"/>
  <c r="C19" i="1"/>
  <c r="D19" i="1"/>
  <c r="G21" i="1"/>
  <c r="D8" i="1" l="1"/>
  <c r="C8" i="1"/>
  <c r="C9" i="1"/>
  <c r="C10" i="1"/>
  <c r="C11" i="1"/>
  <c r="C12" i="1"/>
  <c r="C13" i="1"/>
  <c r="C14" i="1"/>
  <c r="C15" i="1"/>
  <c r="C16" i="1"/>
  <c r="C17" i="1"/>
  <c r="C18" i="1"/>
  <c r="D7" i="1"/>
  <c r="D9" i="1"/>
  <c r="D10" i="1"/>
  <c r="D11" i="1"/>
  <c r="D12" i="1"/>
  <c r="D13" i="1"/>
  <c r="D14" i="1"/>
  <c r="D15" i="1"/>
  <c r="D16" i="1"/>
  <c r="D17" i="1"/>
  <c r="D18" i="1"/>
  <c r="D20" i="1"/>
  <c r="D6" i="1"/>
  <c r="H21" i="1"/>
  <c r="C20" i="1"/>
  <c r="M18" i="1"/>
  <c r="I18" i="1"/>
  <c r="I17" i="1"/>
  <c r="M16" i="1"/>
  <c r="M15" i="1"/>
  <c r="I15" i="1"/>
  <c r="M14" i="1"/>
  <c r="I14" i="1"/>
  <c r="I13" i="1"/>
  <c r="M12" i="1"/>
  <c r="I12" i="1"/>
  <c r="M11" i="1"/>
  <c r="I11" i="1"/>
  <c r="M10" i="1"/>
  <c r="I9" i="1"/>
  <c r="M8" i="1"/>
  <c r="I8" i="1"/>
  <c r="M7" i="1"/>
  <c r="I7" i="1"/>
  <c r="C7" i="1"/>
  <c r="I6" i="1"/>
  <c r="M21" i="1" l="1"/>
  <c r="L21" i="1"/>
  <c r="C21" i="1"/>
  <c r="D21" i="1"/>
  <c r="I21" i="1"/>
</calcChain>
</file>

<file path=xl/sharedStrings.xml><?xml version="1.0" encoding="utf-8"?>
<sst xmlns="http://schemas.openxmlformats.org/spreadsheetml/2006/main" count="30" uniqueCount="30">
  <si>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</si>
  <si>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</si>
  <si>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</si>
  <si>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</si>
  <si>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</si>
  <si>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</si>
  <si>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</si>
  <si>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</si>
  <si>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</si>
  <si>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</si>
  <si>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</si>
  <si>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</si>
  <si>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</si>
  <si>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</si>
  <si>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</si>
  <si>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BIC NON VIE</t>
  </si>
  <si>
    <t>N°</t>
  </si>
  <si>
    <t>Montant global payé</t>
  </si>
  <si>
    <t>Montant total</t>
  </si>
  <si>
    <t>Taux de dépassement des délais pour dossiers en suspens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</si>
  <si>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</si>
  <si>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</si>
  <si>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</si>
  <si>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</si>
  <si>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</si>
  <si>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Nbre de quittances non payées dont les delais étaient déjà expirés</t>
  </si>
  <si>
    <t>Taux de dépassement des délais pour quittances payées</t>
  </si>
  <si>
    <t>Nbre de quittances payées</t>
  </si>
  <si>
    <t xml:space="preserve">Montant global des quittances non payées </t>
  </si>
  <si>
    <t>ETAT SYNTHESE DE PAIEMENT DES SINISTRES PAR LES ENTREPRISES D'ASSURANCE (MARS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</si>
</sst>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_);_(* \(#,##0\);_(* &quot;-&quot;??_);_(@_)"/>
    <numFmt numFmtId="165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0" xfId="0" applyFont="1"/>
    <xf numFmtId="0" fontId="0" fillId="0" borderId="2" xfId="0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Fill="1" applyBorder="1"/>
    <xf numFmtId="0" fontId="6" fillId="0" borderId="0" xfId="0" applyFont="1"/>
    <xf numFmtId="0" fontId="3" fillId="0" borderId="1" xfId="0" applyFont="1" applyBorder="1" applyAlignment="1">
      <alignment wrapText="1"/>
    </xf>
    <xf numFmtId="0" fontId="0" fillId="0" borderId="0" xfId="0" applyBorder="1" applyAlignment="1"/>
    <xf numFmtId="3" fontId="0" fillId="0" borderId="0" xfId="0" applyNumberFormat="1"/>
    <xf numFmtId="14" fontId="0" fillId="0" borderId="0" xfId="0" applyNumberFormat="1"/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top"/>
    </xf>
    <xf numFmtId="0" fontId="7" fillId="0" borderId="0" xfId="0" applyFont="1" applyBorder="1" applyAlignment="1">
      <alignment vertical="top"/>
    </xf>
    <xf numFmtId="3" fontId="0" fillId="0" borderId="1" xfId="0" applyNumberFormat="1" applyFill="1" applyBorder="1"/>
    <xf numFmtId="9" fontId="0" fillId="0" borderId="1" xfId="2" applyNumberFormat="1" applyFont="1" applyFill="1" applyBorder="1"/>
    <xf numFmtId="9" fontId="0" fillId="0" borderId="1" xfId="2" applyFont="1" applyFill="1" applyBorder="1"/>
    <xf numFmtId="3" fontId="2" fillId="0" borderId="1" xfId="0" applyNumberFormat="1" applyFont="1" applyFill="1" applyBorder="1"/>
    <xf numFmtId="3" fontId="0" fillId="0" borderId="1" xfId="0" applyNumberFormat="1" applyFill="1" applyBorder="1" applyAlignment="1">
      <alignment horizontal="right"/>
    </xf>
    <xf numFmtId="3" fontId="0" fillId="0" borderId="1" xfId="0" applyNumberFormat="1" applyFont="1" applyFill="1" applyBorder="1"/>
    <xf numFmtId="3" fontId="0" fillId="0" borderId="2" xfId="0" applyNumberFormat="1" applyFont="1" applyFill="1" applyBorder="1"/>
    <xf numFmtId="165" fontId="0" fillId="0" borderId="1" xfId="0" applyNumberFormat="1" applyFill="1" applyBorder="1"/>
    <xf numFmtId="3" fontId="0" fillId="0" borderId="0" xfId="0" applyNumberFormat="1" applyFill="1"/>
    <xf numFmtId="3" fontId="0" fillId="0" borderId="1" xfId="0" applyNumberFormat="1" applyFill="1" applyBorder="1" applyAlignment="1">
      <alignment horizontal="right" vertical="center"/>
    </xf>
    <xf numFmtId="164" fontId="1" fillId="0" borderId="1" xfId="1" applyNumberFormat="1" applyFont="1" applyFill="1" applyBorder="1"/>
    <xf numFmtId="164" fontId="4" fillId="0" borderId="1" xfId="1" applyNumberFormat="1" applyFont="1" applyFill="1" applyBorder="1"/>
    <xf numFmtId="9" fontId="0" fillId="0" borderId="1" xfId="0" applyNumberFormat="1" applyFill="1" applyBorder="1"/>
    <xf numFmtId="3" fontId="5" fillId="0" borderId="1" xfId="0" applyNumberFormat="1" applyFont="1" applyFill="1" applyBorder="1"/>
    <xf numFmtId="9" fontId="5" fillId="0" borderId="1" xfId="2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P44"/>
  <sheetViews>
    <sheetView tabSelected="1" workbookViewId="0">
      <selection activeCell="L23" sqref="L23"/>
    </sheetView>
  </sheetViews>
  <sheetFormatPr baseColWidth="10" defaultRowHeight="15" x14ac:dyDescent="0.25"/>
  <cols>
    <col min="1" max="1" width="4.140625" customWidth="1"/>
    <col min="2" max="2" width="11.5703125" customWidth="1"/>
    <col min="3" max="3" width="8.5703125" customWidth="1"/>
    <col min="4" max="4" width="12.5703125" customWidth="1"/>
    <col min="5" max="5" width="9.7109375" customWidth="1"/>
    <col min="6" max="6" width="13.42578125" customWidth="1"/>
    <col min="7" max="7" width="9.28515625" customWidth="1"/>
    <col min="8" max="8" width="12.85546875" customWidth="1"/>
    <col min="9" max="9" width="11" customWidth="1"/>
    <col min="10" max="10" width="9.85546875" customWidth="1"/>
    <col min="11" max="11" width="8.140625" customWidth="1"/>
    <col min="12" max="12" width="9.7109375" customWidth="1"/>
    <col min="13" max="13" width="9.140625" customWidth="1"/>
    <col min="19" max="19" width="17.5703125" customWidth="1"/>
    <col min="20" max="20" width="11.5703125" customWidth="1"/>
    <col min="21" max="21" width="15.7109375" customWidth="1"/>
  </cols>
  <sheetData>
    <row r="2" spans="1:13" x14ac:dyDescent="0.25">
      <c r="B2" s="12" t="s">
        <v>29</v>
      </c>
    </row>
    <row r="5" spans="1:13" ht="157.5" x14ac:dyDescent="0.25">
      <c r="A5" s="2" t="s">
        <v>16</v>
      </c>
      <c r="B5" s="2" t="s">
        <v>20</v>
      </c>
      <c r="C5" s="10" t="s">
        <v>21</v>
      </c>
      <c r="D5" s="10" t="s">
        <v>18</v>
      </c>
      <c r="E5" s="3" t="s">
        <v>27</v>
      </c>
      <c r="F5" s="3" t="s">
        <v>17</v>
      </c>
      <c r="G5" s="4" t="s">
        <v>22</v>
      </c>
      <c r="H5" s="4" t="s">
        <v>28</v>
      </c>
      <c r="I5" s="4" t="s">
        <v>23</v>
      </c>
      <c r="J5" s="9" t="s">
        <v>24</v>
      </c>
      <c r="K5" s="13" t="s">
        <v>25</v>
      </c>
      <c r="L5" s="4" t="s">
        <v>26</v>
      </c>
      <c r="M5" s="4" t="s">
        <v>19</v>
      </c>
    </row>
    <row r="6" spans="1:13" x14ac:dyDescent="0.25">
      <c r="A6" s="1">
        <v>1</v>
      </c>
      <c r="B6" s="8" t="s">
        <v>5</v>
      </c>
      <c r="C6" s="8">
        <v>0</v>
      </c>
      <c r="D6" s="21">
        <f>F6+H6</f>
        <v>0</v>
      </c>
      <c r="E6" s="8">
        <v>0</v>
      </c>
      <c r="F6" s="21">
        <v>0</v>
      </c>
      <c r="G6" s="8">
        <v>0</v>
      </c>
      <c r="H6" s="8">
        <v>0</v>
      </c>
      <c r="I6" s="8">
        <f>E6-J6</f>
        <v>0</v>
      </c>
      <c r="J6" s="8">
        <v>0</v>
      </c>
      <c r="K6" s="8">
        <v>0</v>
      </c>
      <c r="L6" s="22">
        <v>0</v>
      </c>
      <c r="M6" s="23">
        <v>0</v>
      </c>
    </row>
    <row r="7" spans="1:13" x14ac:dyDescent="0.25">
      <c r="A7" s="1">
        <v>2</v>
      </c>
      <c r="B7" s="8" t="s">
        <v>15</v>
      </c>
      <c r="C7" s="21">
        <f>E7+G7</f>
        <v>73</v>
      </c>
      <c r="D7" s="21">
        <f t="shared" ref="D7:D20" si="0">F7+H7</f>
        <v>179591454</v>
      </c>
      <c r="E7" s="8">
        <v>53</v>
      </c>
      <c r="F7" s="24">
        <v>149468059</v>
      </c>
      <c r="G7" s="24">
        <v>20</v>
      </c>
      <c r="H7" s="25">
        <v>30123395</v>
      </c>
      <c r="I7" s="8">
        <f>E7-J7</f>
        <v>53</v>
      </c>
      <c r="J7" s="8">
        <v>0</v>
      </c>
      <c r="K7" s="8">
        <v>0</v>
      </c>
      <c r="L7" s="22">
        <f t="shared" ref="L7:L20" si="1">J7/E7</f>
        <v>0</v>
      </c>
      <c r="M7" s="23">
        <f t="shared" ref="M7:M21" si="2">K7/G7</f>
        <v>0</v>
      </c>
    </row>
    <row r="8" spans="1:13" x14ac:dyDescent="0.25">
      <c r="A8" s="1">
        <v>3</v>
      </c>
      <c r="B8" s="8" t="s">
        <v>2</v>
      </c>
      <c r="C8" s="21">
        <f t="shared" ref="C8:C19" si="3">E8+G8</f>
        <v>192</v>
      </c>
      <c r="D8" s="21">
        <f t="shared" si="0"/>
        <v>775646139</v>
      </c>
      <c r="E8" s="8">
        <v>50</v>
      </c>
      <c r="F8" s="21">
        <v>92867844</v>
      </c>
      <c r="G8" s="21">
        <v>142</v>
      </c>
      <c r="H8" s="26">
        <v>682778295</v>
      </c>
      <c r="I8" s="8">
        <f t="shared" ref="I8:I18" si="4">E8-J8</f>
        <v>43</v>
      </c>
      <c r="J8" s="8">
        <v>7</v>
      </c>
      <c r="K8" s="27">
        <v>94</v>
      </c>
      <c r="L8" s="22">
        <f t="shared" si="1"/>
        <v>0.14000000000000001</v>
      </c>
      <c r="M8" s="23">
        <f t="shared" si="2"/>
        <v>0.6619718309859155</v>
      </c>
    </row>
    <row r="9" spans="1:13" x14ac:dyDescent="0.25">
      <c r="A9" s="1">
        <v>4</v>
      </c>
      <c r="B9" s="8" t="s">
        <v>4</v>
      </c>
      <c r="C9" s="21">
        <f t="shared" si="3"/>
        <v>1</v>
      </c>
      <c r="D9" s="21">
        <f t="shared" si="0"/>
        <v>7696344</v>
      </c>
      <c r="E9" s="8">
        <v>1</v>
      </c>
      <c r="F9" s="21">
        <v>7696344</v>
      </c>
      <c r="G9" s="21">
        <v>0</v>
      </c>
      <c r="H9" s="21">
        <v>0</v>
      </c>
      <c r="I9" s="8">
        <f t="shared" si="4"/>
        <v>1</v>
      </c>
      <c r="J9" s="8">
        <v>0</v>
      </c>
      <c r="K9" s="8">
        <v>0</v>
      </c>
      <c r="L9" s="22">
        <f t="shared" si="1"/>
        <v>0</v>
      </c>
      <c r="M9" s="23">
        <v>0</v>
      </c>
    </row>
    <row r="10" spans="1:13" x14ac:dyDescent="0.25">
      <c r="A10" s="1">
        <v>5</v>
      </c>
      <c r="B10" s="8" t="s">
        <v>0</v>
      </c>
      <c r="C10" s="21">
        <f t="shared" si="3"/>
        <v>135</v>
      </c>
      <c r="D10" s="21">
        <f t="shared" si="0"/>
        <v>163426551</v>
      </c>
      <c r="E10" s="8">
        <v>83</v>
      </c>
      <c r="F10" s="28">
        <v>101444608</v>
      </c>
      <c r="G10" s="21">
        <v>52</v>
      </c>
      <c r="H10" s="21">
        <v>61981943</v>
      </c>
      <c r="I10" s="8">
        <v>82</v>
      </c>
      <c r="J10" s="8">
        <v>1</v>
      </c>
      <c r="K10" s="8">
        <v>0</v>
      </c>
      <c r="L10" s="22">
        <f t="shared" si="1"/>
        <v>1.2048192771084338E-2</v>
      </c>
      <c r="M10" s="23">
        <f t="shared" si="2"/>
        <v>0</v>
      </c>
    </row>
    <row r="11" spans="1:13" x14ac:dyDescent="0.25">
      <c r="A11" s="1">
        <v>6</v>
      </c>
      <c r="B11" s="8" t="s">
        <v>1</v>
      </c>
      <c r="C11" s="21">
        <f t="shared" si="3"/>
        <v>18</v>
      </c>
      <c r="D11" s="21">
        <f t="shared" si="0"/>
        <v>54589080</v>
      </c>
      <c r="E11" s="8">
        <v>10</v>
      </c>
      <c r="F11" s="29">
        <v>24589980</v>
      </c>
      <c r="G11" s="30">
        <v>8</v>
      </c>
      <c r="H11" s="29">
        <v>29999100</v>
      </c>
      <c r="I11" s="8">
        <f t="shared" si="4"/>
        <v>10</v>
      </c>
      <c r="J11" s="8">
        <v>0</v>
      </c>
      <c r="K11" s="8">
        <v>0</v>
      </c>
      <c r="L11" s="22">
        <f t="shared" si="1"/>
        <v>0</v>
      </c>
      <c r="M11" s="23">
        <f t="shared" si="2"/>
        <v>0</v>
      </c>
    </row>
    <row r="12" spans="1:13" x14ac:dyDescent="0.25">
      <c r="A12" s="1">
        <v>7</v>
      </c>
      <c r="B12" s="8" t="s">
        <v>3</v>
      </c>
      <c r="C12" s="21">
        <f t="shared" si="3"/>
        <v>54</v>
      </c>
      <c r="D12" s="21">
        <f t="shared" si="0"/>
        <v>139774595</v>
      </c>
      <c r="E12" s="8">
        <v>48</v>
      </c>
      <c r="F12" s="31">
        <v>123316892</v>
      </c>
      <c r="G12" s="31">
        <v>6</v>
      </c>
      <c r="H12" s="32">
        <v>16457703</v>
      </c>
      <c r="I12" s="8">
        <f t="shared" si="4"/>
        <v>48</v>
      </c>
      <c r="J12" s="8">
        <v>0</v>
      </c>
      <c r="K12" s="8">
        <v>0</v>
      </c>
      <c r="L12" s="22">
        <f t="shared" si="1"/>
        <v>0</v>
      </c>
      <c r="M12" s="23">
        <f t="shared" si="2"/>
        <v>0</v>
      </c>
    </row>
    <row r="13" spans="1:13" x14ac:dyDescent="0.25">
      <c r="A13" s="1">
        <v>8</v>
      </c>
      <c r="B13" s="8" t="s">
        <v>7</v>
      </c>
      <c r="C13" s="21">
        <f t="shared" si="3"/>
        <v>1</v>
      </c>
      <c r="D13" s="21">
        <f t="shared" si="0"/>
        <v>51000000</v>
      </c>
      <c r="E13" s="8">
        <v>1</v>
      </c>
      <c r="F13" s="21">
        <v>51000000</v>
      </c>
      <c r="G13" s="8">
        <v>0</v>
      </c>
      <c r="H13" s="8">
        <v>0</v>
      </c>
      <c r="I13" s="8">
        <f t="shared" si="4"/>
        <v>1</v>
      </c>
      <c r="J13" s="8">
        <v>0</v>
      </c>
      <c r="K13" s="8">
        <v>0</v>
      </c>
      <c r="L13" s="22">
        <f t="shared" si="1"/>
        <v>0</v>
      </c>
      <c r="M13" s="23">
        <v>0</v>
      </c>
    </row>
    <row r="14" spans="1:13" x14ac:dyDescent="0.25">
      <c r="A14" s="1">
        <v>9</v>
      </c>
      <c r="B14" s="8" t="s">
        <v>8</v>
      </c>
      <c r="C14" s="21">
        <f t="shared" si="3"/>
        <v>13</v>
      </c>
      <c r="D14" s="21">
        <f t="shared" si="0"/>
        <v>10716540</v>
      </c>
      <c r="E14" s="8">
        <v>9</v>
      </c>
      <c r="F14" s="30">
        <v>5855240</v>
      </c>
      <c r="G14" s="8">
        <v>4</v>
      </c>
      <c r="H14" s="21">
        <v>4861300</v>
      </c>
      <c r="I14" s="8">
        <f t="shared" si="4"/>
        <v>8</v>
      </c>
      <c r="J14" s="8">
        <v>1</v>
      </c>
      <c r="K14" s="8">
        <v>0</v>
      </c>
      <c r="L14" s="22">
        <f t="shared" si="1"/>
        <v>0.1111111111111111</v>
      </c>
      <c r="M14" s="23">
        <f t="shared" si="2"/>
        <v>0</v>
      </c>
    </row>
    <row r="15" spans="1:13" x14ac:dyDescent="0.25">
      <c r="A15" s="1">
        <v>10</v>
      </c>
      <c r="B15" s="8" t="s">
        <v>6</v>
      </c>
      <c r="C15" s="21">
        <f t="shared" si="3"/>
        <v>156</v>
      </c>
      <c r="D15" s="21">
        <f t="shared" si="0"/>
        <v>312709870</v>
      </c>
      <c r="E15" s="8">
        <v>152</v>
      </c>
      <c r="F15" s="21">
        <v>302155762</v>
      </c>
      <c r="G15" s="8">
        <v>4</v>
      </c>
      <c r="H15" s="21">
        <v>10554108</v>
      </c>
      <c r="I15" s="8">
        <f t="shared" si="4"/>
        <v>152</v>
      </c>
      <c r="J15" s="8">
        <v>0</v>
      </c>
      <c r="K15" s="8">
        <v>0</v>
      </c>
      <c r="L15" s="22">
        <f t="shared" si="1"/>
        <v>0</v>
      </c>
      <c r="M15" s="23">
        <f t="shared" si="2"/>
        <v>0</v>
      </c>
    </row>
    <row r="16" spans="1:13" x14ac:dyDescent="0.25">
      <c r="A16" s="1">
        <v>11</v>
      </c>
      <c r="B16" s="8" t="s">
        <v>9</v>
      </c>
      <c r="C16" s="21">
        <f t="shared" si="3"/>
        <v>128</v>
      </c>
      <c r="D16" s="21">
        <f t="shared" si="0"/>
        <v>439610759</v>
      </c>
      <c r="E16" s="8">
        <v>87</v>
      </c>
      <c r="F16" s="21">
        <v>354470751</v>
      </c>
      <c r="G16" s="8">
        <v>41</v>
      </c>
      <c r="H16" s="21">
        <v>85140008</v>
      </c>
      <c r="I16" s="8">
        <v>83</v>
      </c>
      <c r="J16" s="8">
        <v>1</v>
      </c>
      <c r="K16" s="8">
        <v>0</v>
      </c>
      <c r="L16" s="22">
        <f t="shared" si="1"/>
        <v>1.1494252873563218E-2</v>
      </c>
      <c r="M16" s="23">
        <f t="shared" si="2"/>
        <v>0</v>
      </c>
    </row>
    <row r="17" spans="1:16" x14ac:dyDescent="0.25">
      <c r="A17" s="7">
        <v>12</v>
      </c>
      <c r="B17" s="7" t="s">
        <v>12</v>
      </c>
      <c r="C17" s="21">
        <f t="shared" si="3"/>
        <v>55</v>
      </c>
      <c r="D17" s="21">
        <f t="shared" si="0"/>
        <v>239975056</v>
      </c>
      <c r="E17" s="8">
        <v>55</v>
      </c>
      <c r="F17" s="21">
        <v>239975056</v>
      </c>
      <c r="G17" s="8">
        <v>0</v>
      </c>
      <c r="H17" s="8">
        <v>0</v>
      </c>
      <c r="I17" s="8">
        <f t="shared" si="4"/>
        <v>55</v>
      </c>
      <c r="J17" s="8">
        <v>0</v>
      </c>
      <c r="K17" s="8">
        <v>0</v>
      </c>
      <c r="L17" s="22">
        <f t="shared" si="1"/>
        <v>0</v>
      </c>
      <c r="M17" s="23">
        <v>0</v>
      </c>
    </row>
    <row r="18" spans="1:16" x14ac:dyDescent="0.25">
      <c r="A18" s="1">
        <v>13</v>
      </c>
      <c r="B18" s="8" t="s">
        <v>10</v>
      </c>
      <c r="C18" s="21">
        <f t="shared" si="3"/>
        <v>60</v>
      </c>
      <c r="D18" s="21">
        <f t="shared" si="0"/>
        <v>135140261</v>
      </c>
      <c r="E18" s="8">
        <v>39</v>
      </c>
      <c r="F18" s="21">
        <v>62457342</v>
      </c>
      <c r="G18" s="8">
        <v>21</v>
      </c>
      <c r="H18" s="21">
        <v>72682919</v>
      </c>
      <c r="I18" s="8">
        <f t="shared" si="4"/>
        <v>13</v>
      </c>
      <c r="J18" s="8">
        <v>26</v>
      </c>
      <c r="K18" s="8">
        <v>7</v>
      </c>
      <c r="L18" s="22">
        <f t="shared" si="1"/>
        <v>0.66666666666666663</v>
      </c>
      <c r="M18" s="23">
        <f t="shared" si="2"/>
        <v>0.33333333333333331</v>
      </c>
    </row>
    <row r="19" spans="1:16" x14ac:dyDescent="0.25">
      <c r="A19" s="8">
        <v>14</v>
      </c>
      <c r="B19" s="8" t="s">
        <v>13</v>
      </c>
      <c r="C19" s="21">
        <f t="shared" si="3"/>
        <v>435</v>
      </c>
      <c r="D19" s="21">
        <f t="shared" si="0"/>
        <v>1114809191</v>
      </c>
      <c r="E19" s="8">
        <v>55</v>
      </c>
      <c r="F19" s="21">
        <v>26902690</v>
      </c>
      <c r="G19" s="8">
        <v>380</v>
      </c>
      <c r="H19" s="21">
        <v>1087906501</v>
      </c>
      <c r="I19" s="8">
        <v>48</v>
      </c>
      <c r="J19" s="8">
        <v>7</v>
      </c>
      <c r="K19" s="8">
        <v>340</v>
      </c>
      <c r="L19" s="22">
        <f t="shared" si="1"/>
        <v>0.12727272727272726</v>
      </c>
      <c r="M19" s="23">
        <f t="shared" si="2"/>
        <v>0.89473684210526316</v>
      </c>
    </row>
    <row r="20" spans="1:16" x14ac:dyDescent="0.25">
      <c r="A20" s="8">
        <v>15</v>
      </c>
      <c r="B20" s="8" t="s">
        <v>14</v>
      </c>
      <c r="C20" s="21">
        <f t="shared" ref="C20" si="5">E20+G20</f>
        <v>4</v>
      </c>
      <c r="D20" s="21">
        <f t="shared" si="0"/>
        <v>64278688</v>
      </c>
      <c r="E20" s="8">
        <v>4</v>
      </c>
      <c r="F20" s="21">
        <v>64278688</v>
      </c>
      <c r="G20" s="8">
        <v>0</v>
      </c>
      <c r="H20" s="8">
        <v>0</v>
      </c>
      <c r="I20" s="8">
        <v>4</v>
      </c>
      <c r="J20" s="8">
        <v>0</v>
      </c>
      <c r="K20" s="8">
        <v>0</v>
      </c>
      <c r="L20" s="22">
        <f t="shared" si="1"/>
        <v>0</v>
      </c>
      <c r="M20" s="33">
        <v>0</v>
      </c>
      <c r="O20" s="15"/>
      <c r="P20" s="15"/>
    </row>
    <row r="21" spans="1:16" x14ac:dyDescent="0.25">
      <c r="A21" s="1"/>
      <c r="B21" s="5" t="s">
        <v>11</v>
      </c>
      <c r="C21" s="5">
        <f t="shared" ref="C21:K21" si="6">SUM(C6:C20)</f>
        <v>1325</v>
      </c>
      <c r="D21" s="34">
        <f t="shared" si="6"/>
        <v>3688964528</v>
      </c>
      <c r="E21" s="5">
        <f t="shared" si="6"/>
        <v>647</v>
      </c>
      <c r="F21" s="34">
        <f t="shared" si="6"/>
        <v>1606479256</v>
      </c>
      <c r="G21" s="5">
        <f t="shared" si="6"/>
        <v>678</v>
      </c>
      <c r="H21" s="34">
        <f t="shared" si="6"/>
        <v>2082485272</v>
      </c>
      <c r="I21" s="5">
        <f t="shared" si="6"/>
        <v>601</v>
      </c>
      <c r="J21" s="5">
        <f t="shared" si="6"/>
        <v>43</v>
      </c>
      <c r="K21" s="5">
        <f t="shared" si="6"/>
        <v>441</v>
      </c>
      <c r="L21" s="35">
        <f>J21/E21</f>
        <v>6.6460587326120563E-2</v>
      </c>
      <c r="M21" s="35">
        <f t="shared" si="2"/>
        <v>0.65044247787610621</v>
      </c>
      <c r="O21" s="15"/>
      <c r="P21" s="15"/>
    </row>
    <row r="22" spans="1:16" x14ac:dyDescent="0.25">
      <c r="B22" s="6"/>
      <c r="C22" s="6"/>
      <c r="D22" s="6"/>
      <c r="E22" s="6"/>
      <c r="F22" s="6"/>
      <c r="O22" s="15"/>
      <c r="P22" s="15"/>
    </row>
    <row r="23" spans="1:16" x14ac:dyDescent="0.25">
      <c r="B23" s="11"/>
    </row>
    <row r="25" spans="1:16" x14ac:dyDescent="0.25">
      <c r="F25" s="16"/>
      <c r="H25" s="16"/>
    </row>
    <row r="28" spans="1:16" x14ac:dyDescent="0.25">
      <c r="M28" s="16"/>
    </row>
    <row r="29" spans="1:16" x14ac:dyDescent="0.25">
      <c r="B29" s="17"/>
      <c r="C29" s="17"/>
      <c r="D29" s="17"/>
      <c r="E29" s="18"/>
      <c r="F29" s="18"/>
    </row>
    <row r="30" spans="1:16" x14ac:dyDescent="0.25">
      <c r="B30" s="18"/>
      <c r="C30" s="17"/>
      <c r="D30" s="17"/>
      <c r="E30" s="18"/>
      <c r="F30" s="18"/>
    </row>
    <row r="31" spans="1:16" x14ac:dyDescent="0.25">
      <c r="B31" s="18"/>
      <c r="C31" s="18"/>
      <c r="D31" s="18"/>
      <c r="E31" s="18"/>
      <c r="F31" s="18"/>
    </row>
    <row r="32" spans="1:16" x14ac:dyDescent="0.25">
      <c r="B32" s="17"/>
      <c r="C32" s="18"/>
      <c r="D32" s="18"/>
      <c r="E32" s="18"/>
      <c r="F32" s="18"/>
    </row>
    <row r="33" spans="2:6" x14ac:dyDescent="0.25">
      <c r="B33" s="17"/>
      <c r="C33" s="19"/>
      <c r="D33" s="19"/>
      <c r="E33" s="18"/>
      <c r="F33" s="18"/>
    </row>
    <row r="34" spans="2:6" x14ac:dyDescent="0.25">
      <c r="B34" s="17"/>
      <c r="C34" s="19"/>
      <c r="D34" s="19"/>
      <c r="E34" s="18"/>
      <c r="F34" s="18"/>
    </row>
    <row r="35" spans="2:6" x14ac:dyDescent="0.25">
      <c r="B35" s="17"/>
      <c r="C35" s="18"/>
      <c r="D35" s="18"/>
      <c r="E35" s="18"/>
      <c r="F35" s="18"/>
    </row>
    <row r="36" spans="2:6" x14ac:dyDescent="0.25">
      <c r="B36" s="17"/>
      <c r="C36" s="19"/>
      <c r="D36" s="19"/>
      <c r="E36" s="18"/>
      <c r="F36" s="18"/>
    </row>
    <row r="37" spans="2:6" x14ac:dyDescent="0.25">
      <c r="B37" s="11"/>
      <c r="C37" s="19"/>
      <c r="D37" s="19"/>
      <c r="E37" s="18"/>
      <c r="F37" s="18"/>
    </row>
    <row r="38" spans="2:6" x14ac:dyDescent="0.25">
      <c r="B38" s="19"/>
      <c r="C38" s="19"/>
      <c r="D38" s="19"/>
      <c r="E38" s="18"/>
      <c r="F38" s="18"/>
    </row>
    <row r="39" spans="2:6" x14ac:dyDescent="0.25">
      <c r="B39" s="19"/>
      <c r="C39" s="18"/>
      <c r="D39" s="18"/>
      <c r="E39" s="18"/>
      <c r="F39" s="18"/>
    </row>
    <row r="40" spans="2:6" x14ac:dyDescent="0.25">
      <c r="B40" s="19"/>
      <c r="C40" s="18"/>
      <c r="D40" s="18"/>
      <c r="E40" s="18"/>
      <c r="F40" s="18"/>
    </row>
    <row r="41" spans="2:6" x14ac:dyDescent="0.25">
      <c r="B41" s="19"/>
      <c r="C41" s="14"/>
      <c r="D41" s="14"/>
      <c r="E41" s="18"/>
      <c r="F41" s="18"/>
    </row>
    <row r="42" spans="2:6" x14ac:dyDescent="0.25">
      <c r="B42" s="20"/>
      <c r="C42" s="18"/>
      <c r="D42" s="18"/>
      <c r="E42" s="18"/>
      <c r="F42" s="18"/>
    </row>
    <row r="43" spans="2:6" x14ac:dyDescent="0.25">
      <c r="B43" s="19"/>
      <c r="C43" s="18"/>
      <c r="D43" s="18"/>
      <c r="E43" s="18"/>
      <c r="F43" s="18"/>
    </row>
    <row r="44" spans="2:6" x14ac:dyDescent="0.25">
      <c r="B44" s="14"/>
      <c r="C44" s="18"/>
      <c r="D44" s="18"/>
      <c r="E44" s="18"/>
      <c r="F44" s="18"/>
    </row>
  </sheetData>
  <conditionalFormatting sqref="F5:F9 M5 G5:G21 H5:H9 F12:F21 H12:H21 A5:E21 I5:L21">
    <cfRule type="dataBar" priority="2">
      <dataBar>
        <cfvo type="min"/>
        <cfvo type="max"/>
        <color rgb="FF63C384"/>
      </dataBar>
    </cfRule>
  </conditionalFormatting>
  <conditionalFormatting sqref="M20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2022-06-16T12:23:39Z</dcterms:modified>
</cp:coreProperties>
</file>